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4_{9059B968-AAD1-4CA8-BB9B-3D59791F0F2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1" i="1" l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231" i="1"/>
  <c r="J225" i="1"/>
  <c r="J220" i="1"/>
  <c r="J213" i="1"/>
  <c r="K213" i="1" s="1"/>
  <c r="J203" i="1"/>
  <c r="J182" i="1"/>
  <c r="J171" i="1"/>
  <c r="J161" i="1"/>
  <c r="J126" i="1"/>
  <c r="J119" i="1"/>
  <c r="J106" i="1"/>
  <c r="J101" i="1"/>
  <c r="K101" i="1" s="1"/>
  <c r="J94" i="1"/>
  <c r="J88" i="1"/>
  <c r="J79" i="1"/>
  <c r="K79" i="1" s="1"/>
  <c r="J67" i="1"/>
  <c r="K67" i="1" s="1"/>
  <c r="J55" i="1"/>
  <c r="J46" i="1"/>
  <c r="J37" i="1"/>
  <c r="J28" i="1"/>
  <c r="J20" i="1"/>
  <c r="K20" i="1" s="1"/>
  <c r="G10" i="1"/>
  <c r="G9" i="1"/>
  <c r="G256" i="1"/>
  <c r="G247" i="1"/>
  <c r="H247" i="1" s="1"/>
  <c r="G231" i="1"/>
  <c r="G225" i="1"/>
  <c r="G220" i="1"/>
  <c r="H220" i="1" s="1"/>
  <c r="G213" i="1"/>
  <c r="H213" i="1" s="1"/>
  <c r="G203" i="1"/>
  <c r="G101" i="1"/>
  <c r="G94" i="1"/>
  <c r="G88" i="1"/>
  <c r="H88" i="1" s="1"/>
  <c r="G67" i="1"/>
  <c r="H67" i="1" s="1"/>
  <c r="G62" i="1"/>
  <c r="G55" i="1"/>
  <c r="G46" i="1"/>
  <c r="H46" i="1" s="1"/>
  <c r="G28" i="1"/>
  <c r="G20" i="1"/>
  <c r="G16" i="1"/>
  <c r="H16" i="1" s="1"/>
  <c r="G13" i="1"/>
  <c r="G263" i="1"/>
  <c r="G238" i="1"/>
  <c r="G193" i="1"/>
  <c r="G152" i="1"/>
  <c r="G126" i="1"/>
  <c r="H126" i="1" s="1"/>
  <c r="G119" i="1"/>
  <c r="G37" i="1"/>
  <c r="H37" i="1" s="1"/>
  <c r="G79" i="1"/>
  <c r="G112" i="1"/>
  <c r="K183" i="1"/>
  <c r="K182" i="1"/>
  <c r="K172" i="1"/>
  <c r="K171" i="1"/>
  <c r="K162" i="1"/>
  <c r="K161" i="1"/>
  <c r="J7" i="1"/>
  <c r="K120" i="1"/>
  <c r="K119" i="1"/>
  <c r="K107" i="1"/>
  <c r="K106" i="1"/>
  <c r="I9" i="1"/>
  <c r="G8" i="1"/>
  <c r="H62" i="1"/>
  <c r="H10" i="1"/>
  <c r="K232" i="1"/>
  <c r="K231" i="1"/>
  <c r="K226" i="1"/>
  <c r="K225" i="1"/>
  <c r="K221" i="1"/>
  <c r="K220" i="1"/>
  <c r="K214" i="1"/>
  <c r="K204" i="1"/>
  <c r="K203" i="1"/>
  <c r="K127" i="1"/>
  <c r="K126" i="1"/>
  <c r="K102" i="1"/>
  <c r="K95" i="1"/>
  <c r="K94" i="1"/>
  <c r="K89" i="1"/>
  <c r="K88" i="1"/>
  <c r="K68" i="1"/>
  <c r="K80" i="1"/>
  <c r="K56" i="1"/>
  <c r="K55" i="1"/>
  <c r="K47" i="1"/>
  <c r="K46" i="1"/>
  <c r="K38" i="1"/>
  <c r="K37" i="1"/>
  <c r="K29" i="1"/>
  <c r="K28" i="1"/>
  <c r="K21" i="1"/>
  <c r="H265" i="1"/>
  <c r="H264" i="1"/>
  <c r="H263" i="1"/>
  <c r="H257" i="1"/>
  <c r="H256" i="1"/>
  <c r="H248" i="1"/>
  <c r="H240" i="1"/>
  <c r="H239" i="1"/>
  <c r="H238" i="1"/>
  <c r="H232" i="1"/>
  <c r="H231" i="1"/>
  <c r="H226" i="1"/>
  <c r="H225" i="1"/>
  <c r="H221" i="1"/>
  <c r="H214" i="1"/>
  <c r="H204" i="1"/>
  <c r="H203" i="1"/>
  <c r="H195" i="1"/>
  <c r="H194" i="1"/>
  <c r="H193" i="1"/>
  <c r="H154" i="1"/>
  <c r="H153" i="1"/>
  <c r="H152" i="1"/>
  <c r="H128" i="1"/>
  <c r="H127" i="1"/>
  <c r="H121" i="1"/>
  <c r="H120" i="1"/>
  <c r="H119" i="1"/>
  <c r="H114" i="1"/>
  <c r="H113" i="1"/>
  <c r="H112" i="1"/>
  <c r="H102" i="1"/>
  <c r="H101" i="1"/>
  <c r="H95" i="1"/>
  <c r="H94" i="1"/>
  <c r="H89" i="1"/>
  <c r="H68" i="1"/>
  <c r="H81" i="1"/>
  <c r="H80" i="1"/>
  <c r="H79" i="1"/>
  <c r="H64" i="1"/>
  <c r="H57" i="1"/>
  <c r="H56" i="1"/>
  <c r="H47" i="1"/>
  <c r="H39" i="1"/>
  <c r="H38" i="1"/>
  <c r="H29" i="1"/>
  <c r="H28" i="1"/>
  <c r="H21" i="1"/>
  <c r="H20" i="1"/>
  <c r="H17" i="1"/>
  <c r="H14" i="1"/>
  <c r="H13" i="1"/>
  <c r="G7" i="1" l="1"/>
  <c r="K9" i="1"/>
  <c r="I7" i="1"/>
  <c r="K7" i="1" s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<sst xmlns="http://schemas.openxmlformats.org/spreadsheetml/2006/main" count="2104" uniqueCount="181">
  <si>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</si>
  <si>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</si>
  <si>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</si>
  <si>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</si>
  <si>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</si>
  <si>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</si>
  <si>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</si>
  <si>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</si>
  <si>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</si>
  <si>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</si>
  <si>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</si>
  <si>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</si>
  <si>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</si>
  <si>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</si>
  <si>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</si>
  <si>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</si>
  <si>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</si>
  <si>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</si>
  <si>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</si>
  <si>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กิจกรรมพัฒนาระบบจัดการข้อมูลเพื่อการปฏิรูปที่ดิน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</si>
  <si>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</si>
  <si>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</si>
  <si>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</si>
  <si>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</si>
  <si>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</si>
  <si>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</si>
  <si>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</si>
  <si>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</si>
  <si>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</si>
  <si>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</si>
  <si>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กิจกรรมลดการเผาวัสดุเหลือใช้ทางการเกษตรในเขตปฏิรูปที่ดิน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</si>
  <si>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</si>
  <si>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</si>
  <si>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</si>
  <si>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>กิจกรรมพัฒนาแหล่งน้ำและระบบกระจายน้ำในเขตปฏิรูปที่ดิน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</si>
  <si>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</si>
  <si>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</si>
  <si>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</si>
  <si>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</si>
  <si>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</si>
  <si>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กิจกรรมฝายชะลอน้ำแบบชั่วคราวสำหรับการเพิ่มประสิทธิภาพของแหล่งน้ำในเขตปฏิรูปที่ดิน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</si>
  <si>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</si>
  <si>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</si>
  <si>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>กิจกรรมขุดสระน้ำพร้อมระบบส่งน้ำ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</si>
  <si>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</si>
  <si>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</si>
  <si>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</si>
  <si>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</si>
  <si>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</si>
  <si>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</si>
  <si>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กิจกรรมพัฒนาเกษตรกรรมยั่งยืนในเขตปฏิรูปที่ดิน</t>
  </si>
  <si>
    <t>โครงการยกระดับคุณภาพมาตรฐานสินค้าเกษตร</t>
  </si>
  <si>
    <t>กิจกรรมตรวจรับรองสินค้าเกษตรในเขตปฏิรูปที่ดินตามมาตรฐาน GAP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</si>
  <si>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</si>
  <si>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</si>
  <si>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</si>
  <si>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</si>
  <si>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</si>
  <si>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กิจกรรมยกระดับศักยภาพการพัฒนาสินค้าเกษตรชีวภาพ</t>
  </si>
  <si>
    <t>กิจกรรมส่งเสริมการเกษตรแบบแปลงใหญ่ในเขตปฏิรูปที่ดิน</t>
  </si>
  <si>
    <t>โครงการพัฒนาธุรกิจชุมชน</t>
  </si>
  <si>
    <t>กิจกรรมพัฒนาธุรกิจชุมชนในเขตปฏิรูปที่ดิน</t>
  </si>
  <si>
    <t>โครงการส่งเสริมการดำเนินงานอันเนื่องมาจากพระราชดำริ</t>
  </si>
  <si>
    <t>กิจกรรมพัฒนาตามแนวทางพระราชดำริ</t>
  </si>
  <si>
    <t>กิจกรรมพัฒนาและส่งเสริมศิลปหัตถกรรม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</si>
  <si>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</si>
  <si>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</si>
  <si>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</si>
  <si>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</si>
  <si>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กิจกรรมพัฒนาผู้แทนเกษตรกรในเขตปฏิรูปที่ดิน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</si>
  <si>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</si>
  <si>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</si>
  <si>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</si>
  <si>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</si>
  <si>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กิจกรรมสำรวจวางโครงสร้างหมุดหลักฐานแผนที่และปักหลักเขต</t>
  </si>
  <si>
    <t>โครงการจัดที่ดินเพื่อเกษตรกรรม</t>
  </si>
  <si>
    <t>กิจกรรมแผนที่แปลงที่ดินตามมาตรฐาน RTK GNSS NETWORK</t>
  </si>
  <si>
    <t>กิจกรรมศูนย์บริการประชาชน</t>
  </si>
  <si>
    <t>จำนวนผู้รับบริการ (Link จาก Servicecenter) (เป้าหมาย)</t>
  </si>
  <si>
    <t>ตำบล</t>
  </si>
  <si>
    <t>กิจกรรมตรวจสอบที่ดิน</t>
  </si>
  <si>
    <t>กิจกรรมจัดที่ดิน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</si>
  <si>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</si>
  <si>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</si>
  <si>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</si>
  <si>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>กิจกรรมเพิ่มศักยภาพงานก่อสร้างโครงสร้างพื้นฐานในเขตปฏิรูปที่ดิน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</si>
  <si>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</si>
  <si>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</si>
  <si>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</si>
  <si>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กิจกรรมสำรวจและออกแบบโครงสร้างพื้นฐานในเขตปฏิรูปที่ดิน</t>
  </si>
  <si>
    <t>โครงการส่งเสริมและพัฒนาอาชีพเพื่อแก้ไขปัญหาที่ดินทำกินของเกษตรกร</t>
  </si>
  <si>
    <t>กิจกรรมส่งเสริมและพัฒนาอาชีพเพื่อแก้ไขปัญหาที่ดินทำกินของเกษตรกร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</si>
  <si>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</si>
  <si>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</si>
  <si>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</si>
  <si>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</si>
  <si>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</si>
  <si>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</si>
  <si>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</si>
  <si>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</si>
  <si>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</si>
  <si>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กิจกรรมพัฒนาเกษตรกรปราดเปรื่องในเขตปฏิรูปที่ดิน (Smart Farmer)</t>
  </si>
  <si>
    <t>สำรวจรังวัดด้วยระบบโครงข่ายดาวเทียมแบบจลน์ RTK GNSS NETWORK (ข้อมูลจาก สผส.)</t>
  </si>
  <si>
    <t>กิจกรรมตรวจสอบมาตรฐานการสำรวจรังวัดและจัดทำระวางแผนที่ ตามระเบียบ กมร.</t>
  </si>
  <si>
    <t>งานตรวจสอบมาตรฐานแผนที่ ตามระเบียบ กมร.  (เป้าหมาย)</t>
  </si>
  <si>
    <t>จัดทำและปรังปรุงฐานข้อมูลที่ดินและแผนที่ กมร. (เป้าหมาย)</t>
  </si>
  <si>
    <t>บริหารจัดการที่ดินเอกชน (จัดหาที่ดินเอกชน)</t>
  </si>
  <si>
    <t>บริหารจัดการที่ดินเอกชน (7 กิจกรรม)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</si>
  <si>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</si>
  <si>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</si>
  <si>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</si>
  <si>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</si>
  <si>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</si>
  <si>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</si>
  <si>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</si>
  <si>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</si>
  <si>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</si>
  <si>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</si>
  <si>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</si>
  <si>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</si>
  <si>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</si>
  <si>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</si>
  <si>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</si>
  <si>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</si>
  <si>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</si>
  <si>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</si>
  <si>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</si>
  <si>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</si>
  <si>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</si>
  <si>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</si>
  <si>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</si>
  <si>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</si>
  <si>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</si>
  <si>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</si>
  <si>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</si>
  <si>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</si>
  <si>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</si>
  <si>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</si>
  <si>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</si>
  <si>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</si>
  <si>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</si>
  <si>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</si>
  <si>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</si>
  <si>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</si>
  <si>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</si>
  <si>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</si>
  <si>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</si>
  <si>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</si>
  <si>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</si>
  <si>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</si>
  <si>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</si>
  <si>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</si>
  <si>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</si>
  <si>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</si>
  <si>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</si>
  <si>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</si>
  <si>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</si>
  <si>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</si>
  <si>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</si>
  <si>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</si>
  <si>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</si>
  <si>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</si>
  <si>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</si>
  <si>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</si>
  <si>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</si>
  <si>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</si>
  <si>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</si>
  <si>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</si>
  <si>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</si>
  <si>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</si>
  <si>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</si>
  <si>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</si>
  <si>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</si>
  <si>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</si>
  <si>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</si>
  <si>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</si>
  <si>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</si>
  <si>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</si>
  <si>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>ข้อมูล ณ วันที่ 15 ธันวาคม 2568</t>
  </si>
  <si>
    <t xml:space="preserve">   - ขอรับพันธุ์กล้าจากสำนักงานพัฒนาที่ดิน</t>
  </si>
  <si>
    <t>กิจกรรมอนุญาตใช้ประโยชน์ที่ดิน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</si>
</sst>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[$-101007F]#,##0.00;\-#,##0.00"/>
    <numFmt numFmtId="165" formatCode="_-* #,##0.00_-;\-* #,##0.00_-;_-* &quot;-&quot;_-;_-@_-"/>
  </numFmts>
  <fonts count="1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65" fontId="4" fillId="8" borderId="1" xfId="0" applyNumberFormat="1" applyFont="1" applyFill="1" applyBorder="1" applyAlignment="1">
      <alignment horizontal="left" vertical="top" wrapText="1" readingOrder="1"/>
    </xf>
    <xf numFmtId="165" fontId="6" fillId="0" borderId="1" xfId="0" applyNumberFormat="1" applyFont="1" applyBorder="1" applyAlignment="1">
      <alignment horizontal="right" vertical="center" wrapText="1" readingOrder="1"/>
    </xf>
    <xf numFmtId="165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65" fontId="9" fillId="9" borderId="1" xfId="0" applyNumberFormat="1" applyFont="1" applyFill="1" applyBorder="1" applyAlignment="1">
      <alignment horizontal="left" vertical="top" wrapText="1" readingOrder="1"/>
    </xf>
    <xf numFmtId="164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65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65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65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65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65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65" fontId="6" fillId="0" borderId="1" xfId="0" applyNumberFormat="1" applyFont="1" applyBorder="1" applyAlignment="1">
      <alignment horizontal="righ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65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1"/>
  <sheetViews>
    <sheetView showGridLines="0" tabSelected="1" view="pageBreakPreview" topLeftCell="A173" zoomScale="115" zoomScaleNormal="100" zoomScaleSheetLayoutView="115" workbookViewId="0">
      <selection activeCell="A181" sqref="A181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0.875" style="44" bestFit="1" customWidth="1"/>
    <col min="5" max="5" width="7.375" style="44" customWidth="1"/>
    <col min="6" max="6" width="15.5" style="1" bestFit="1" customWidth="1"/>
    <col min="7" max="7" width="14.75" style="1" bestFit="1" customWidth="1"/>
    <col min="8" max="8" width="11.25" style="1" bestFit="1" customWidth="1"/>
    <col min="9" max="9" width="14.5" style="1" bestFit="1" customWidth="1"/>
    <col min="10" max="10" width="13.375" style="1" customWidth="1"/>
    <col min="11" max="11" width="7.125" style="1" customWidth="1"/>
    <col min="12" max="12" width="9.5" style="1" customWidth="1"/>
    <col min="13" max="16384" width="8.75" style="1"/>
  </cols>
  <sheetData>
    <row r="1" spans="1:11" ht="26.25">
      <c r="A1" s="17" t="s">
        <v>115</v>
      </c>
    </row>
    <row r="2" spans="1:11">
      <c r="A2" s="1" t="s">
        <v>178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4" t="s">
        <v>176</v>
      </c>
      <c r="G4" s="67" t="s">
        <v>9</v>
      </c>
      <c r="H4" s="67"/>
      <c r="I4" s="4" t="s">
        <v>175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302139492.04999995</v>
      </c>
      <c r="H7" s="48">
        <f t="shared" ref="H7:H10" si="0">G7/F7*100</f>
        <v>18.824067137375046</v>
      </c>
      <c r="I7" s="48">
        <f>I8+I9+I10</f>
        <v>284464377</v>
      </c>
      <c r="J7" s="48">
        <f>J8+J9+J10</f>
        <v>16704465.750000002</v>
      </c>
      <c r="K7" s="48">
        <f t="shared" ref="K7:K9" si="1">J7/I7*100</f>
        <v>5.8722522398648183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186455751.69999999</v>
      </c>
      <c r="H8" s="45">
        <f t="shared" si="0"/>
        <v>23.099145946420059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72254860.349999994</v>
      </c>
      <c r="H9" s="45">
        <f t="shared" si="0"/>
        <v>18.53438656718026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16704465.750000002</v>
      </c>
      <c r="K9" s="45">
        <f t="shared" si="1"/>
        <v>5.8722522398648183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43428880</v>
      </c>
      <c r="H10" s="45">
        <f t="shared" si="0"/>
        <v>10.64354028523365</v>
      </c>
      <c r="I10" s="45">
        <v>0</v>
      </c>
      <c r="J10" s="45">
        <v>0</v>
      </c>
      <c r="K10" s="45">
        <v>0</v>
      </c>
    </row>
    <row r="11" spans="1:11" s="19" customFormat="1">
      <c r="A11" s="20" t="s">
        <v>26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27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186455751.69999999</v>
      </c>
      <c r="H13" s="59">
        <f>G13/F13*100</f>
        <v>23.099145946420059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186455751.69999999</v>
      </c>
      <c r="H14" s="45">
        <f>G14/F14*100</f>
        <v>23.099145946420059</v>
      </c>
      <c r="I14" s="45">
        <v>0</v>
      </c>
      <c r="J14" s="45">
        <v>0</v>
      </c>
      <c r="K14" s="45">
        <v>0</v>
      </c>
    </row>
    <row r="15" spans="1:11">
      <c r="A15" s="12" t="s">
        <v>28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10738787.75</v>
      </c>
      <c r="H16" s="59">
        <f t="shared" ref="H16:H17" si="2">G16/F16*100</f>
        <v>18.76478767535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45">
        <v>10738787.75</v>
      </c>
      <c r="H17" s="45">
        <f t="shared" si="2"/>
        <v>18.76478767535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118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59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1090763.3</v>
      </c>
      <c r="H20" s="59">
        <f t="shared" ref="H20:H21" si="3">G20/F20*100</f>
        <v>9.8019707045291149</v>
      </c>
      <c r="I20" s="59">
        <v>12160000</v>
      </c>
      <c r="J20" s="59">
        <f>J21</f>
        <v>1163739.19</v>
      </c>
      <c r="K20" s="59">
        <f t="shared" ref="K20:K21" si="4">J20/I20*100</f>
        <v>9.5702236019736837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1090763.3</v>
      </c>
      <c r="H21" s="45">
        <f t="shared" si="3"/>
        <v>9.8019707045291149</v>
      </c>
      <c r="I21" s="45">
        <v>12160000</v>
      </c>
      <c r="J21" s="45">
        <v>1163739.19</v>
      </c>
      <c r="K21" s="45">
        <f t="shared" si="4"/>
        <v>9.5702236019736837</v>
      </c>
    </row>
    <row r="22" spans="1:11">
      <c r="A22" s="14" t="s">
        <v>21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119</v>
      </c>
      <c r="B23" s="10" t="s">
        <v>82</v>
      </c>
      <c r="C23" s="29">
        <v>37</v>
      </c>
      <c r="D23" s="43">
        <v>6</v>
      </c>
      <c r="E23" s="43">
        <f>(D23*100)/C23</f>
        <v>16.216216216216218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119</v>
      </c>
      <c r="B24" s="10" t="s">
        <v>32</v>
      </c>
      <c r="C24" s="29">
        <v>1463</v>
      </c>
      <c r="D24" s="43">
        <v>244</v>
      </c>
      <c r="E24" s="43">
        <f>(D24*100)/C24</f>
        <v>16.678058783321941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100</v>
      </c>
      <c r="B25" s="10" t="s">
        <v>82</v>
      </c>
      <c r="C25" s="29">
        <v>37</v>
      </c>
      <c r="D25" s="43">
        <v>0</v>
      </c>
      <c r="E25" s="43">
        <f>(D25*100)/C25</f>
        <v>0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51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>
      <c r="A27" s="12" t="s">
        <v>52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1087566.67</v>
      </c>
      <c r="H28" s="59">
        <f t="shared" ref="H28:H29" si="5">G28/F28*100</f>
        <v>21.544506141045957</v>
      </c>
      <c r="I28" s="59">
        <v>1193680</v>
      </c>
      <c r="J28" s="59">
        <f>J29</f>
        <v>0</v>
      </c>
      <c r="K28" s="59">
        <f t="shared" ref="K28:K29" si="6">J28/I28*100</f>
        <v>0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1087566.67</v>
      </c>
      <c r="H29" s="45">
        <f t="shared" si="5"/>
        <v>21.544506141045957</v>
      </c>
      <c r="I29" s="45">
        <v>1193680</v>
      </c>
      <c r="J29" s="45">
        <v>0</v>
      </c>
      <c r="K29" s="45">
        <f t="shared" si="6"/>
        <v>0</v>
      </c>
    </row>
    <row r="30" spans="1:11">
      <c r="A30" s="14" t="s">
        <v>21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53</v>
      </c>
      <c r="B31" s="16" t="s">
        <v>32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54</v>
      </c>
      <c r="B32" s="10" t="s">
        <v>32</v>
      </c>
      <c r="C32" s="29">
        <v>2000</v>
      </c>
      <c r="D32" s="43">
        <v>0</v>
      </c>
      <c r="E32" s="43">
        <f>(D32*100)/C32</f>
        <v>0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55</v>
      </c>
      <c r="B33" s="16" t="s">
        <v>32</v>
      </c>
      <c r="C33" s="29">
        <v>500</v>
      </c>
      <c r="D33" s="43">
        <v>0</v>
      </c>
      <c r="E33" s="43">
        <f t="shared" ref="E33:E34" si="7">(D33*100)/C33</f>
        <v>0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56</v>
      </c>
      <c r="B34" s="16" t="s">
        <v>32</v>
      </c>
      <c r="C34" s="29">
        <v>1500</v>
      </c>
      <c r="D34" s="43">
        <v>0</v>
      </c>
      <c r="E34" s="43">
        <f t="shared" si="7"/>
        <v>0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57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58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4076139.52</v>
      </c>
      <c r="H37" s="59">
        <f t="shared" ref="H37:H39" si="8">G37/F37*100</f>
        <v>23.730908625156463</v>
      </c>
      <c r="I37" s="59">
        <v>8786000</v>
      </c>
      <c r="J37" s="59">
        <f>J38</f>
        <v>498365</v>
      </c>
      <c r="K37" s="59">
        <f t="shared" ref="K37:K38" si="9">J37/I37*100</f>
        <v>5.6722626906442066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312919.52</v>
      </c>
      <c r="H38" s="45">
        <f t="shared" si="8"/>
        <v>7.5927382136704438</v>
      </c>
      <c r="I38" s="45">
        <v>8786000</v>
      </c>
      <c r="J38" s="45">
        <v>498365</v>
      </c>
      <c r="K38" s="45">
        <f t="shared" si="9"/>
        <v>5.6722626906442066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3763220</v>
      </c>
      <c r="H39" s="45">
        <f t="shared" si="8"/>
        <v>28.825448863288194</v>
      </c>
      <c r="I39" s="45">
        <v>0</v>
      </c>
      <c r="J39" s="45">
        <v>0</v>
      </c>
      <c r="K39" s="45">
        <v>0</v>
      </c>
    </row>
    <row r="40" spans="1:11">
      <c r="A40" s="14" t="s">
        <v>21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92</v>
      </c>
      <c r="B41" s="10" t="s">
        <v>93</v>
      </c>
      <c r="C41" s="29">
        <v>53</v>
      </c>
      <c r="D41" s="43">
        <v>0</v>
      </c>
      <c r="E41" s="43">
        <f>(D41*100)/C41</f>
        <v>0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95</v>
      </c>
      <c r="B42" s="10" t="s">
        <v>32</v>
      </c>
      <c r="C42" s="29">
        <v>540</v>
      </c>
      <c r="D42" s="43">
        <v>20</v>
      </c>
      <c r="E42" s="43">
        <f t="shared" ref="E42:E43" si="10">(D42*100)/C42</f>
        <v>3.7037037037037037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97</v>
      </c>
      <c r="B43" s="10" t="s">
        <v>36</v>
      </c>
      <c r="C43" s="29">
        <v>38</v>
      </c>
      <c r="D43" s="43">
        <v>1</v>
      </c>
      <c r="E43" s="43">
        <f t="shared" si="10"/>
        <v>2.6315789473684212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49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50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118336</v>
      </c>
      <c r="H46" s="59">
        <f t="shared" ref="H46:H47" si="11">G46/F46*100</f>
        <v>6.8720092915214872</v>
      </c>
      <c r="I46" s="59">
        <v>43140300</v>
      </c>
      <c r="J46" s="59">
        <f>J47</f>
        <v>1349814.9</v>
      </c>
      <c r="K46" s="59">
        <f t="shared" ref="K46:K47" si="12">J46/I46*100</f>
        <v>3.1288954875139949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118336</v>
      </c>
      <c r="H47" s="45">
        <f t="shared" si="11"/>
        <v>6.8720092915214872</v>
      </c>
      <c r="I47" s="45">
        <v>43140300</v>
      </c>
      <c r="J47" s="45">
        <v>1349814.9</v>
      </c>
      <c r="K47" s="45">
        <f t="shared" si="12"/>
        <v>3.1288954875139949</v>
      </c>
    </row>
    <row r="48" spans="1:11">
      <c r="A48" s="14" t="s">
        <v>21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120</v>
      </c>
      <c r="B49" s="10" t="s">
        <v>32</v>
      </c>
      <c r="C49" s="29">
        <v>5300</v>
      </c>
      <c r="D49" s="43">
        <v>227</v>
      </c>
      <c r="E49" s="43">
        <f t="shared" ref="E49:E52" si="13">(D49*100)/C49</f>
        <v>4.283018867924528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120</v>
      </c>
      <c r="B50" s="10" t="s">
        <v>31</v>
      </c>
      <c r="C50" s="29">
        <v>26000</v>
      </c>
      <c r="D50" s="43">
        <v>770</v>
      </c>
      <c r="E50" s="43">
        <f t="shared" si="13"/>
        <v>2.9615384615384617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121</v>
      </c>
      <c r="B51" s="10" t="s">
        <v>32</v>
      </c>
      <c r="C51" s="29">
        <v>5300</v>
      </c>
      <c r="D51" s="43">
        <v>0</v>
      </c>
      <c r="E51" s="43">
        <f t="shared" si="13"/>
        <v>0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121</v>
      </c>
      <c r="B52" s="10" t="s">
        <v>31</v>
      </c>
      <c r="C52" s="29">
        <v>26000</v>
      </c>
      <c r="D52" s="43">
        <v>0</v>
      </c>
      <c r="E52" s="43">
        <f t="shared" si="13"/>
        <v>0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60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61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1847088</v>
      </c>
      <c r="H55" s="59">
        <f t="shared" ref="H55:H57" si="14">G55/F55*100</f>
        <v>28.381807006760912</v>
      </c>
      <c r="I55" s="59">
        <v>20608100</v>
      </c>
      <c r="J55" s="59">
        <f>J56</f>
        <v>2126510.7000000002</v>
      </c>
      <c r="K55" s="59">
        <f t="shared" ref="K55:K56" si="15">J55/I55*100</f>
        <v>10.318810079531836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36088</v>
      </c>
      <c r="H56" s="45">
        <f t="shared" si="14"/>
        <v>8.0195555555555558</v>
      </c>
      <c r="I56" s="45">
        <v>20608100</v>
      </c>
      <c r="J56" s="45">
        <v>2126510.7000000002</v>
      </c>
      <c r="K56" s="45">
        <f t="shared" si="15"/>
        <v>10.318810079531836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1811000</v>
      </c>
      <c r="H57" s="45">
        <f t="shared" si="14"/>
        <v>29.89435457246616</v>
      </c>
      <c r="I57" s="45">
        <v>0</v>
      </c>
      <c r="J57" s="45">
        <v>0</v>
      </c>
      <c r="K57" s="45">
        <v>0</v>
      </c>
    </row>
    <row r="58" spans="1:11">
      <c r="A58" s="14" t="s">
        <v>21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122</v>
      </c>
      <c r="B59" s="10" t="s">
        <v>32</v>
      </c>
      <c r="C59" s="29">
        <v>2000</v>
      </c>
      <c r="D59" s="43">
        <v>301</v>
      </c>
      <c r="E59" s="43">
        <f t="shared" ref="E59:E60" si="16">(D59*100)/C59</f>
        <v>15.05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122</v>
      </c>
      <c r="B60" s="10" t="s">
        <v>96</v>
      </c>
      <c r="C60" s="29">
        <v>110</v>
      </c>
      <c r="D60" s="43">
        <v>16</v>
      </c>
      <c r="E60" s="43">
        <f t="shared" si="16"/>
        <v>14.545454545454545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25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43928493.189999998</v>
      </c>
      <c r="H62" s="59">
        <f t="shared" ref="H62:H64" si="17">G62/F62*100</f>
        <v>13.323045713899237</v>
      </c>
      <c r="I62" s="59">
        <v>0</v>
      </c>
      <c r="J62" s="59">
        <v>0</v>
      </c>
      <c r="K62" s="59">
        <v>0</v>
      </c>
    </row>
    <row r="63" spans="1:11">
      <c r="A63" s="11" t="s">
        <v>177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38204308.189999998</v>
      </c>
      <c r="H63" s="45">
        <f>G63/F63*100</f>
        <v>32.687534867763027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5724185</v>
      </c>
      <c r="H64" s="45">
        <f t="shared" si="17"/>
        <v>2.6894209192974277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62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63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2236882.14</v>
      </c>
      <c r="H67" s="59">
        <f t="shared" ref="H67:H68" si="18">G67/F67*100</f>
        <v>12.114370339079434</v>
      </c>
      <c r="I67" s="59">
        <v>5931600</v>
      </c>
      <c r="J67" s="59">
        <f>J68</f>
        <v>151670</v>
      </c>
      <c r="K67" s="59">
        <f t="shared" ref="K67:K68" si="19">J67/I67*100</f>
        <v>2.5569829388360645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2236882.14</v>
      </c>
      <c r="H68" s="45">
        <f t="shared" si="18"/>
        <v>12.114370339079434</v>
      </c>
      <c r="I68" s="45">
        <v>5931600</v>
      </c>
      <c r="J68" s="45">
        <v>151670</v>
      </c>
      <c r="K68" s="45">
        <f t="shared" si="19"/>
        <v>2.5569829388360645</v>
      </c>
    </row>
    <row r="69" spans="1:11">
      <c r="A69" s="14" t="s">
        <v>21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123</v>
      </c>
      <c r="B70" s="28" t="s">
        <v>41</v>
      </c>
      <c r="C70" s="29">
        <v>288</v>
      </c>
      <c r="D70" s="43">
        <v>5</v>
      </c>
      <c r="E70" s="43">
        <f t="shared" ref="E70:E77" si="20">(D70*100)/C70</f>
        <v>1.7361111111111112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124</v>
      </c>
      <c r="B71" s="28" t="s">
        <v>99</v>
      </c>
      <c r="C71" s="29">
        <v>140</v>
      </c>
      <c r="D71" s="43">
        <v>5</v>
      </c>
      <c r="E71" s="43">
        <f t="shared" si="20"/>
        <v>3.5714285714285716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125</v>
      </c>
      <c r="B72" s="28" t="s">
        <v>99</v>
      </c>
      <c r="C72" s="29">
        <v>45</v>
      </c>
      <c r="D72" s="43">
        <v>1</v>
      </c>
      <c r="E72" s="43">
        <f t="shared" si="20"/>
        <v>2.2222222222222223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126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179</v>
      </c>
      <c r="B74" s="28" t="s">
        <v>94</v>
      </c>
      <c r="C74" s="29">
        <v>2597000</v>
      </c>
      <c r="D74" s="43">
        <v>5000</v>
      </c>
      <c r="E74" s="43">
        <f t="shared" si="20"/>
        <v>0.19252984212552945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127</v>
      </c>
      <c r="B75" s="28" t="s">
        <v>94</v>
      </c>
      <c r="C75" s="29">
        <v>2597000</v>
      </c>
      <c r="D75" s="43">
        <v>0</v>
      </c>
      <c r="E75" s="43">
        <f t="shared" si="20"/>
        <v>0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128</v>
      </c>
      <c r="B76" s="28" t="s">
        <v>32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129</v>
      </c>
      <c r="B77" s="34" t="s">
        <v>32</v>
      </c>
      <c r="C77" s="29">
        <v>1200</v>
      </c>
      <c r="D77" s="43">
        <v>0</v>
      </c>
      <c r="E77" s="43">
        <f t="shared" si="20"/>
        <v>0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64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2620166.12</v>
      </c>
      <c r="H79" s="59">
        <f t="shared" ref="H79:H81" si="21">G79/F79*100</f>
        <v>7.9518250709397424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1893426.12</v>
      </c>
      <c r="H80" s="45">
        <f t="shared" si="21"/>
        <v>10.570831072254046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726740</v>
      </c>
      <c r="H81" s="45">
        <f t="shared" si="21"/>
        <v>4.8324655721571679</v>
      </c>
      <c r="I81" s="45">
        <v>0</v>
      </c>
      <c r="J81" s="45">
        <v>0</v>
      </c>
      <c r="K81" s="45">
        <v>0</v>
      </c>
    </row>
    <row r="82" spans="1:11">
      <c r="A82" s="14" t="s">
        <v>21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65</v>
      </c>
      <c r="B83" s="10" t="s">
        <v>32</v>
      </c>
      <c r="C83" s="29">
        <v>400</v>
      </c>
      <c r="D83" s="43">
        <v>33</v>
      </c>
      <c r="E83" s="43">
        <f t="shared" ref="E83:E85" si="23">(D83*100)/C83</f>
        <v>8.25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66</v>
      </c>
      <c r="B84" s="16" t="s">
        <v>32</v>
      </c>
      <c r="C84" s="29">
        <v>370</v>
      </c>
      <c r="D84" s="43">
        <v>13</v>
      </c>
      <c r="E84" s="43">
        <f t="shared" si="23"/>
        <v>3.5135135135135136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67</v>
      </c>
      <c r="B85" s="16" t="s">
        <v>32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68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69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344027.88</v>
      </c>
      <c r="H88" s="59">
        <f t="shared" ref="H88:H89" si="24">G88/F88*100</f>
        <v>8.5651516207737899</v>
      </c>
      <c r="I88" s="59">
        <v>669700</v>
      </c>
      <c r="J88" s="59">
        <f>J89</f>
        <v>7760</v>
      </c>
      <c r="K88" s="59">
        <f t="shared" ref="K88:K89" si="25">J88/I88*100</f>
        <v>1.1587277885620428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344027.88</v>
      </c>
      <c r="H89" s="45">
        <f t="shared" si="24"/>
        <v>8.5651516207737899</v>
      </c>
      <c r="I89" s="45">
        <v>669700</v>
      </c>
      <c r="J89" s="45">
        <v>7760</v>
      </c>
      <c r="K89" s="45">
        <f t="shared" si="25"/>
        <v>1.1587277885620428</v>
      </c>
    </row>
    <row r="90" spans="1:11">
      <c r="A90" s="14" t="s">
        <v>21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70</v>
      </c>
      <c r="B91" s="10" t="s">
        <v>32</v>
      </c>
      <c r="C91" s="29">
        <v>800</v>
      </c>
      <c r="D91" s="43">
        <v>4</v>
      </c>
      <c r="E91" s="43">
        <f t="shared" ref="E91" si="26">(D91*100)/C91</f>
        <v>0.5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71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>
      <c r="A93" s="12" t="s">
        <v>101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959192.95</v>
      </c>
      <c r="H94" s="59">
        <f t="shared" ref="H94:H95" si="27">G94/F94*100</f>
        <v>11.589494828669469</v>
      </c>
      <c r="I94" s="59">
        <v>12253000</v>
      </c>
      <c r="J94" s="59">
        <f>J95</f>
        <v>629155.5</v>
      </c>
      <c r="K94" s="59">
        <f t="shared" ref="K94:K95" si="28">J94/I94*100</f>
        <v>5.1347057863380394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45">
        <v>959192.95</v>
      </c>
      <c r="H95" s="45">
        <f t="shared" si="27"/>
        <v>11.589494828669469</v>
      </c>
      <c r="I95" s="45">
        <v>12253000</v>
      </c>
      <c r="J95" s="45">
        <v>629155.5</v>
      </c>
      <c r="K95" s="45">
        <f t="shared" si="28"/>
        <v>5.1347057863380394</v>
      </c>
    </row>
    <row r="96" spans="1:11">
      <c r="A96" s="14" t="s">
        <v>21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130</v>
      </c>
      <c r="B97" s="10" t="s">
        <v>32</v>
      </c>
      <c r="C97" s="29">
        <v>1000</v>
      </c>
      <c r="D97" s="43">
        <v>20</v>
      </c>
      <c r="E97" s="43">
        <f t="shared" ref="E97:E98" si="29">(D97*100)/C97</f>
        <v>2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100</v>
      </c>
      <c r="B98" s="10" t="s">
        <v>32</v>
      </c>
      <c r="C98" s="29">
        <v>1000</v>
      </c>
      <c r="D98" s="43">
        <v>0</v>
      </c>
      <c r="E98" s="43">
        <f t="shared" si="29"/>
        <v>0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75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76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815750.83</v>
      </c>
      <c r="H101" s="59">
        <f t="shared" ref="H101:H102" si="30">G101/F101*100</f>
        <v>9.9498796135925645</v>
      </c>
      <c r="I101" s="59">
        <v>18828247</v>
      </c>
      <c r="J101" s="59">
        <f>J102</f>
        <v>2823119.42</v>
      </c>
      <c r="K101" s="59">
        <f t="shared" ref="K101:K102" si="31">J101/I101*100</f>
        <v>14.994064078296827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815750.83</v>
      </c>
      <c r="H102" s="45">
        <f t="shared" si="30"/>
        <v>9.9498796135925645</v>
      </c>
      <c r="I102" s="45">
        <v>18828247</v>
      </c>
      <c r="J102" s="45">
        <v>2823119.42</v>
      </c>
      <c r="K102" s="45">
        <f t="shared" si="31"/>
        <v>14.994064078296827</v>
      </c>
    </row>
    <row r="103" spans="1:11">
      <c r="A103" s="14" t="s">
        <v>21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102</v>
      </c>
      <c r="B104" s="16" t="s">
        <v>31</v>
      </c>
      <c r="C104" s="29">
        <v>350000</v>
      </c>
      <c r="D104" s="43">
        <v>26734.27</v>
      </c>
      <c r="E104" s="43">
        <f t="shared" ref="E104" si="32">(D104*100)/C104</f>
        <v>7.638362857142857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103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20</v>
      </c>
      <c r="I106" s="59">
        <v>3362500</v>
      </c>
      <c r="J106" s="59">
        <f>J107</f>
        <v>264737.17</v>
      </c>
      <c r="K106" s="59">
        <f>J106/I106*100</f>
        <v>7.8732243866171006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20</v>
      </c>
      <c r="I107" s="45">
        <v>3362500</v>
      </c>
      <c r="J107" s="45">
        <v>264737.17</v>
      </c>
      <c r="K107" s="45">
        <f>J107/I107*100</f>
        <v>7.8732243866171006</v>
      </c>
    </row>
    <row r="108" spans="1:11">
      <c r="A108" s="14" t="s">
        <v>21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104</v>
      </c>
      <c r="B109" s="10" t="s">
        <v>31</v>
      </c>
      <c r="C109" s="29">
        <v>2350000</v>
      </c>
      <c r="D109" s="43">
        <v>479748</v>
      </c>
      <c r="E109" s="43">
        <f t="shared" ref="E109:E110" si="33">(D109*100)/C109</f>
        <v>20.414808510638299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105</v>
      </c>
      <c r="B110" s="10" t="s">
        <v>31</v>
      </c>
      <c r="C110" s="29">
        <v>1000000</v>
      </c>
      <c r="D110" s="43">
        <v>90725</v>
      </c>
      <c r="E110" s="43">
        <f t="shared" si="33"/>
        <v>9.0724999999999998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77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2557923.79</v>
      </c>
      <c r="H112" s="59">
        <f t="shared" ref="H112:H114" si="34">G112/F112*100</f>
        <v>12.346920128782504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2162923.79</v>
      </c>
      <c r="H113" s="45">
        <f t="shared" si="34"/>
        <v>11.427655530958255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395000</v>
      </c>
      <c r="H114" s="45">
        <f t="shared" si="34"/>
        <v>22.067039106145252</v>
      </c>
      <c r="I114" s="45">
        <v>0</v>
      </c>
      <c r="J114" s="45">
        <v>0</v>
      </c>
      <c r="K114" s="45">
        <v>0</v>
      </c>
    </row>
    <row r="115" spans="1:11">
      <c r="A115" s="14" t="s">
        <v>21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78</v>
      </c>
      <c r="B116" s="10" t="s">
        <v>32</v>
      </c>
      <c r="C116" s="29">
        <v>300000</v>
      </c>
      <c r="D116" s="43">
        <v>162529</v>
      </c>
      <c r="E116" s="43">
        <f t="shared" ref="E116:E117" si="35">(D116*100)/C116</f>
        <v>54.176333333333332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116</v>
      </c>
      <c r="B117" s="10" t="s">
        <v>79</v>
      </c>
      <c r="C117" s="29">
        <v>400</v>
      </c>
      <c r="D117" s="43">
        <v>39</v>
      </c>
      <c r="E117" s="43">
        <f t="shared" si="35"/>
        <v>9.75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80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1127953.03</v>
      </c>
      <c r="H119" s="59">
        <f t="shared" ref="H119:H121" si="36">G119/F119*100</f>
        <v>9.0721055721777173</v>
      </c>
      <c r="I119" s="59">
        <v>38315000</v>
      </c>
      <c r="J119" s="59">
        <f>J120</f>
        <v>570299.98</v>
      </c>
      <c r="K119" s="59">
        <f>J119/I119*100</f>
        <v>1.4884509461046587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1127953.03</v>
      </c>
      <c r="H120" s="45">
        <f t="shared" si="36"/>
        <v>11.225647193471337</v>
      </c>
      <c r="I120" s="45">
        <v>38315000</v>
      </c>
      <c r="J120" s="45">
        <v>570299.98</v>
      </c>
      <c r="K120" s="45">
        <f>J120/I120*100</f>
        <v>1.4884509461046587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0</v>
      </c>
      <c r="H121" s="45">
        <f t="shared" si="36"/>
        <v>0</v>
      </c>
      <c r="I121" s="45">
        <v>0</v>
      </c>
      <c r="J121" s="45">
        <v>0</v>
      </c>
      <c r="K121" s="45">
        <v>0</v>
      </c>
    </row>
    <row r="122" spans="1:11">
      <c r="A122" s="14" t="s">
        <v>21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131</v>
      </c>
      <c r="B123" s="10" t="s">
        <v>82</v>
      </c>
      <c r="C123" s="29">
        <v>60000</v>
      </c>
      <c r="D123" s="43">
        <v>273</v>
      </c>
      <c r="E123" s="43">
        <f t="shared" ref="E123" si="37">(D123*100)/C123</f>
        <v>0.45500000000000002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132</v>
      </c>
      <c r="B124" s="35" t="s">
        <v>31</v>
      </c>
      <c r="C124" s="65">
        <v>5000000</v>
      </c>
      <c r="D124" s="66">
        <v>404800</v>
      </c>
      <c r="E124" s="66">
        <f>(D124*100)/C124</f>
        <v>8.0960000000000001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81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7890509.8899999997</v>
      </c>
      <c r="H126" s="59">
        <f t="shared" ref="H126:H128" si="38">G126/F126*100</f>
        <v>22.097316819760277</v>
      </c>
      <c r="I126" s="59">
        <v>73433500</v>
      </c>
      <c r="J126" s="59">
        <f>J127</f>
        <v>5515207.8600000003</v>
      </c>
      <c r="K126" s="59">
        <f t="shared" ref="K126:K127" si="39">J126/I126*100</f>
        <v>7.5104793588757186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1538409.89</v>
      </c>
      <c r="H127" s="45">
        <f t="shared" si="38"/>
        <v>9.1120212873075754</v>
      </c>
      <c r="I127" s="45">
        <v>73433500</v>
      </c>
      <c r="J127" s="45">
        <v>5515207.8600000003</v>
      </c>
      <c r="K127" s="45">
        <f t="shared" si="39"/>
        <v>7.5104793588757186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6352100</v>
      </c>
      <c r="H128" s="45">
        <f t="shared" si="38"/>
        <v>33.743432830270869</v>
      </c>
      <c r="I128" s="45">
        <v>0</v>
      </c>
      <c r="J128" s="45">
        <v>0</v>
      </c>
      <c r="K128" s="45">
        <v>0</v>
      </c>
    </row>
    <row r="129" spans="1:11">
      <c r="A129" s="14" t="s">
        <v>21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137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134</v>
      </c>
      <c r="B131" s="16" t="s">
        <v>31</v>
      </c>
      <c r="C131" s="29">
        <v>112385</v>
      </c>
      <c r="D131" s="43">
        <v>20229.34</v>
      </c>
      <c r="E131" s="43">
        <f t="shared" ref="E131:E150" si="40">(D131*100)/C131</f>
        <v>18.000035591938428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135</v>
      </c>
      <c r="B132" s="16" t="s">
        <v>32</v>
      </c>
      <c r="C132" s="29">
        <v>42000</v>
      </c>
      <c r="D132" s="43">
        <v>5108</v>
      </c>
      <c r="E132" s="43">
        <f t="shared" si="40"/>
        <v>12.161904761904761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136</v>
      </c>
      <c r="B133" s="10" t="s">
        <v>32</v>
      </c>
      <c r="C133" s="29">
        <v>42000</v>
      </c>
      <c r="D133" s="43">
        <v>3299</v>
      </c>
      <c r="E133" s="43">
        <f t="shared" si="40"/>
        <v>7.8547619047619044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31</v>
      </c>
      <c r="C134" s="29">
        <v>210000</v>
      </c>
      <c r="D134" s="43">
        <v>37811.112500000003</v>
      </c>
      <c r="E134" s="43">
        <f t="shared" si="40"/>
        <v>18.005291666666668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138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134</v>
      </c>
      <c r="B136" s="16" t="s">
        <v>31</v>
      </c>
      <c r="C136" s="29">
        <v>25937</v>
      </c>
      <c r="D136" s="43">
        <v>8611.6774999999998</v>
      </c>
      <c r="E136" s="43">
        <f t="shared" si="40"/>
        <v>33.202288236881678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135</v>
      </c>
      <c r="B137" s="16" t="s">
        <v>32</v>
      </c>
      <c r="C137" s="29">
        <v>2615</v>
      </c>
      <c r="D137" s="43">
        <v>192</v>
      </c>
      <c r="E137" s="43">
        <f t="shared" si="40"/>
        <v>7.3422562141491392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136</v>
      </c>
      <c r="B138" s="16" t="s">
        <v>32</v>
      </c>
      <c r="C138" s="29">
        <v>2615</v>
      </c>
      <c r="D138" s="43">
        <v>71</v>
      </c>
      <c r="E138" s="43">
        <f t="shared" si="40"/>
        <v>2.7151051625239004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139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134</v>
      </c>
      <c r="B140" s="16" t="s">
        <v>31</v>
      </c>
      <c r="C140" s="29">
        <v>67096</v>
      </c>
      <c r="D140" s="43">
        <v>11578.6</v>
      </c>
      <c r="E140" s="43">
        <f t="shared" si="40"/>
        <v>17.256766424227973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135</v>
      </c>
      <c r="B141" s="16" t="s">
        <v>32</v>
      </c>
      <c r="C141" s="29">
        <v>8387</v>
      </c>
      <c r="D141" s="43">
        <v>1260</v>
      </c>
      <c r="E141" s="43">
        <f t="shared" si="40"/>
        <v>15.023250268272326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136</v>
      </c>
      <c r="B142" s="16" t="s">
        <v>32</v>
      </c>
      <c r="C142" s="29">
        <v>8387</v>
      </c>
      <c r="D142" s="43">
        <v>166</v>
      </c>
      <c r="E142" s="43">
        <f t="shared" si="40"/>
        <v>1.9792536067723858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140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135</v>
      </c>
      <c r="B144" s="16" t="s">
        <v>32</v>
      </c>
      <c r="C144" s="29">
        <v>23793</v>
      </c>
      <c r="D144" s="43">
        <v>3584</v>
      </c>
      <c r="E144" s="43">
        <f t="shared" si="40"/>
        <v>15.063253898205355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136</v>
      </c>
      <c r="B145" s="16" t="s">
        <v>32</v>
      </c>
      <c r="C145" s="29">
        <v>23793</v>
      </c>
      <c r="D145" s="43">
        <v>3062</v>
      </c>
      <c r="E145" s="43">
        <f t="shared" si="40"/>
        <v>12.869331315933257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111</v>
      </c>
      <c r="B146" s="16" t="s">
        <v>98</v>
      </c>
      <c r="C146" s="29">
        <v>2792</v>
      </c>
      <c r="D146" s="43">
        <v>206</v>
      </c>
      <c r="E146" s="43">
        <f t="shared" si="40"/>
        <v>7.3782234957020059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141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134</v>
      </c>
      <c r="B148" s="16" t="s">
        <v>31</v>
      </c>
      <c r="C148" s="29">
        <v>19352</v>
      </c>
      <c r="D148" s="43">
        <v>0</v>
      </c>
      <c r="E148" s="43">
        <f t="shared" si="40"/>
        <v>0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135</v>
      </c>
      <c r="B149" s="16" t="s">
        <v>32</v>
      </c>
      <c r="C149" s="29">
        <v>7205</v>
      </c>
      <c r="D149" s="43">
        <v>0</v>
      </c>
      <c r="E149" s="43">
        <f t="shared" si="40"/>
        <v>0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142</v>
      </c>
      <c r="B150" s="16" t="s">
        <v>32</v>
      </c>
      <c r="C150" s="29">
        <v>7205</v>
      </c>
      <c r="D150" s="43">
        <v>0</v>
      </c>
      <c r="E150" s="43">
        <f t="shared" si="40"/>
        <v>0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42">
      <c r="A151" s="12" t="s">
        <v>143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6914606.8300000001</v>
      </c>
      <c r="H152" s="59">
        <f t="shared" ref="H152:H154" si="41">G152/F152*100</f>
        <v>10.641147231682414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6914606.8300000001</v>
      </c>
      <c r="H153" s="45">
        <f t="shared" si="41"/>
        <v>11.783603635998016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21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144</v>
      </c>
      <c r="B156" s="10" t="s">
        <v>82</v>
      </c>
      <c r="C156" s="29">
        <v>200000</v>
      </c>
      <c r="D156" s="43">
        <v>61795</v>
      </c>
      <c r="E156" s="43">
        <f t="shared" ref="E156:E159" si="42">(D156*100)/C156</f>
        <v>30.897500000000001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83</v>
      </c>
      <c r="B157" s="16" t="s">
        <v>32</v>
      </c>
      <c r="C157" s="29">
        <v>200000</v>
      </c>
      <c r="D157" s="43">
        <v>11333</v>
      </c>
      <c r="E157" s="43">
        <f t="shared" si="42"/>
        <v>5.6665000000000001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83</v>
      </c>
      <c r="B158" s="16" t="s">
        <v>82</v>
      </c>
      <c r="C158" s="29">
        <v>200000</v>
      </c>
      <c r="D158" s="43">
        <v>13713</v>
      </c>
      <c r="E158" s="43">
        <f t="shared" si="42"/>
        <v>6.8564999999999996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83</v>
      </c>
      <c r="B159" s="16" t="s">
        <v>31</v>
      </c>
      <c r="C159" s="29">
        <v>2000000</v>
      </c>
      <c r="D159" s="43">
        <v>153565.2825</v>
      </c>
      <c r="E159" s="43">
        <f t="shared" si="42"/>
        <v>7.6782641250000001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106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20</v>
      </c>
      <c r="I161" s="59">
        <v>997805</v>
      </c>
      <c r="J161" s="59">
        <f>J162</f>
        <v>29604.92</v>
      </c>
      <c r="K161" s="59">
        <f t="shared" ref="K161:K162" si="43">J161/I161*100</f>
        <v>2.9670045750422176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20</v>
      </c>
      <c r="I162" s="45">
        <v>997805</v>
      </c>
      <c r="J162" s="45">
        <v>29604.92</v>
      </c>
      <c r="K162" s="45">
        <f t="shared" si="43"/>
        <v>2.9670045750422176</v>
      </c>
    </row>
    <row r="163" spans="1:11">
      <c r="A163" s="14" t="s">
        <v>21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145</v>
      </c>
      <c r="B164" s="16" t="s">
        <v>36</v>
      </c>
      <c r="C164" s="29">
        <v>30</v>
      </c>
      <c r="D164" s="43">
        <v>5</v>
      </c>
      <c r="E164" s="43">
        <f t="shared" ref="E164:E169" si="44">(D164*100)/C164</f>
        <v>16.666666666666668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146</v>
      </c>
      <c r="B165" s="16" t="s">
        <v>36</v>
      </c>
      <c r="C165" s="29">
        <v>30</v>
      </c>
      <c r="D165" s="43">
        <v>2</v>
      </c>
      <c r="E165" s="43">
        <f t="shared" si="44"/>
        <v>6.666666666666667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147</v>
      </c>
      <c r="B166" s="10" t="s">
        <v>31</v>
      </c>
      <c r="C166" s="29">
        <v>4400</v>
      </c>
      <c r="D166" s="43">
        <v>0</v>
      </c>
      <c r="E166" s="43">
        <f t="shared" si="44"/>
        <v>0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148</v>
      </c>
      <c r="B167" s="16" t="s">
        <v>31</v>
      </c>
      <c r="C167" s="29">
        <v>4400</v>
      </c>
      <c r="D167" s="43">
        <v>0</v>
      </c>
      <c r="E167" s="43">
        <f t="shared" si="44"/>
        <v>0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149</v>
      </c>
      <c r="B168" s="16" t="s">
        <v>31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150</v>
      </c>
      <c r="B169" s="16" t="s">
        <v>31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107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20</v>
      </c>
      <c r="I171" s="59">
        <v>788445</v>
      </c>
      <c r="J171" s="59">
        <f>J172</f>
        <v>5850</v>
      </c>
      <c r="K171" s="59">
        <f t="shared" ref="K171:K172" si="45">J171/I171*100</f>
        <v>0.74196678271788141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20</v>
      </c>
      <c r="I172" s="45">
        <v>788445</v>
      </c>
      <c r="J172" s="45">
        <v>5850</v>
      </c>
      <c r="K172" s="45">
        <f t="shared" si="45"/>
        <v>0.74196678271788141</v>
      </c>
    </row>
    <row r="173" spans="1:11">
      <c r="A173" s="14" t="s">
        <v>21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152</v>
      </c>
      <c r="B174" s="10" t="s">
        <v>31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153</v>
      </c>
      <c r="B175" s="10" t="s">
        <v>32</v>
      </c>
      <c r="C175" s="29">
        <v>90</v>
      </c>
      <c r="D175" s="43">
        <v>0</v>
      </c>
      <c r="E175" s="43">
        <f t="shared" si="46"/>
        <v>0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154</v>
      </c>
      <c r="B176" s="10" t="s">
        <v>31</v>
      </c>
      <c r="C176" s="29">
        <v>3075</v>
      </c>
      <c r="D176" s="43">
        <v>178</v>
      </c>
      <c r="E176" s="43">
        <f t="shared" si="46"/>
        <v>5.7886178861788622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155</v>
      </c>
      <c r="B177" s="10" t="s">
        <v>31</v>
      </c>
      <c r="C177" s="29">
        <v>3285</v>
      </c>
      <c r="D177" s="43">
        <v>0</v>
      </c>
      <c r="E177" s="43">
        <f t="shared" si="46"/>
        <v>0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156</v>
      </c>
      <c r="B178" s="10" t="s">
        <v>31</v>
      </c>
      <c r="C178" s="29">
        <v>4181</v>
      </c>
      <c r="D178" s="43">
        <v>45.75</v>
      </c>
      <c r="E178" s="43">
        <f t="shared" si="46"/>
        <v>1.0942358287491032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157</v>
      </c>
      <c r="B179" s="10" t="s">
        <v>32</v>
      </c>
      <c r="C179" s="29">
        <v>290</v>
      </c>
      <c r="D179" s="43">
        <v>2</v>
      </c>
      <c r="E179" s="43">
        <f t="shared" si="46"/>
        <v>0.68965517241379315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151</v>
      </c>
      <c r="B180" s="10" t="s">
        <v>31</v>
      </c>
      <c r="C180" s="29">
        <v>1209</v>
      </c>
      <c r="D180" s="43">
        <v>35</v>
      </c>
      <c r="E180" s="43">
        <f t="shared" si="46"/>
        <v>2.8949545078577335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180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20</v>
      </c>
      <c r="I182" s="59">
        <v>16674100</v>
      </c>
      <c r="J182" s="59">
        <f>J183</f>
        <v>106255.16</v>
      </c>
      <c r="K182" s="59">
        <f t="shared" ref="K182:K183" si="47">J182/I182*100</f>
        <v>0.63724674795041414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20</v>
      </c>
      <c r="I183" s="45">
        <v>16674100</v>
      </c>
      <c r="J183" s="45">
        <v>106255.16</v>
      </c>
      <c r="K183" s="45">
        <f t="shared" si="47"/>
        <v>0.63724674795041414</v>
      </c>
    </row>
    <row r="184" spans="1:11">
      <c r="A184" s="14" t="s">
        <v>21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108</v>
      </c>
      <c r="B185" s="16" t="s">
        <v>109</v>
      </c>
      <c r="C185" s="29">
        <v>43</v>
      </c>
      <c r="D185" s="43">
        <v>4</v>
      </c>
      <c r="E185" s="43">
        <f t="shared" ref="E185:E190" si="48">(D185*100)/C185</f>
        <v>9.3023255813953494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>
      <c r="A186" s="15" t="s">
        <v>110</v>
      </c>
      <c r="B186" s="16" t="s">
        <v>109</v>
      </c>
      <c r="C186" s="29">
        <v>43</v>
      </c>
      <c r="D186" s="43">
        <v>0</v>
      </c>
      <c r="E186" s="43">
        <f t="shared" si="48"/>
        <v>0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160</v>
      </c>
      <c r="B187" s="16" t="s">
        <v>82</v>
      </c>
      <c r="C187" s="29">
        <v>5033</v>
      </c>
      <c r="D187" s="43">
        <v>10</v>
      </c>
      <c r="E187" s="43">
        <f t="shared" si="48"/>
        <v>0.19868865487780649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159</v>
      </c>
      <c r="B188" s="16" t="s">
        <v>82</v>
      </c>
      <c r="C188" s="29">
        <v>608</v>
      </c>
      <c r="D188" s="43">
        <v>40</v>
      </c>
      <c r="E188" s="43">
        <f t="shared" si="48"/>
        <v>6.5789473684210522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>
      <c r="A189" s="15" t="s">
        <v>158</v>
      </c>
      <c r="B189" s="16" t="s">
        <v>82</v>
      </c>
      <c r="C189" s="29">
        <v>1359</v>
      </c>
      <c r="D189" s="43">
        <v>19</v>
      </c>
      <c r="E189" s="43">
        <f t="shared" si="48"/>
        <v>1.3980868285504047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133</v>
      </c>
      <c r="B190" s="10" t="s">
        <v>82</v>
      </c>
      <c r="C190" s="29">
        <v>7000</v>
      </c>
      <c r="D190" s="43">
        <v>56</v>
      </c>
      <c r="E190" s="43">
        <f t="shared" si="48"/>
        <v>0.8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84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>
      <c r="A192" s="12" t="s">
        <v>85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1999131.7</v>
      </c>
      <c r="H193" s="59">
        <f t="shared" ref="H193:H195" si="49">G193/F193*100</f>
        <v>6.5931378498354301</v>
      </c>
      <c r="I193" s="59">
        <v>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301131.7</v>
      </c>
      <c r="H194" s="45">
        <f t="shared" si="49"/>
        <v>10.707285592376618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1698000</v>
      </c>
      <c r="H195" s="45">
        <f t="shared" si="49"/>
        <v>6.1725253553382524</v>
      </c>
      <c r="I195" s="45">
        <v>0</v>
      </c>
      <c r="J195" s="45">
        <v>0</v>
      </c>
      <c r="K195" s="45">
        <v>0</v>
      </c>
    </row>
    <row r="196" spans="1:11">
      <c r="A196" s="14" t="s">
        <v>21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86</v>
      </c>
      <c r="B197" s="16" t="s">
        <v>36</v>
      </c>
      <c r="C197" s="29">
        <v>6</v>
      </c>
      <c r="D197" s="43">
        <v>3</v>
      </c>
      <c r="E197" s="43">
        <f t="shared" ref="E197:E201" si="50">(D197*100)/C197</f>
        <v>50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87</v>
      </c>
      <c r="B198" s="16" t="s">
        <v>36</v>
      </c>
      <c r="C198" s="29">
        <v>6</v>
      </c>
      <c r="D198" s="43">
        <v>0</v>
      </c>
      <c r="E198" s="43">
        <f t="shared" si="50"/>
        <v>0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37</v>
      </c>
      <c r="B199" s="16" t="s">
        <v>36</v>
      </c>
      <c r="C199" s="29">
        <v>6</v>
      </c>
      <c r="D199" s="43">
        <v>0</v>
      </c>
      <c r="E199" s="43">
        <f t="shared" si="50"/>
        <v>0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88</v>
      </c>
      <c r="B200" s="16" t="s">
        <v>7</v>
      </c>
      <c r="C200" s="29">
        <v>600</v>
      </c>
      <c r="D200" s="43">
        <v>0</v>
      </c>
      <c r="E200" s="43">
        <f t="shared" si="50"/>
        <v>0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117</v>
      </c>
      <c r="B201" s="10" t="s">
        <v>36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89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779478.66</v>
      </c>
      <c r="K203" s="59">
        <f t="shared" ref="K203:K204" si="52">J203/I203*100</f>
        <v>12.254990330948825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779478.66</v>
      </c>
      <c r="K204" s="45">
        <f t="shared" si="52"/>
        <v>12.254990330948825</v>
      </c>
    </row>
    <row r="205" spans="1:11">
      <c r="A205" s="14" t="s">
        <v>21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161</v>
      </c>
      <c r="B206" s="10" t="s">
        <v>112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162</v>
      </c>
      <c r="B207" s="10" t="s">
        <v>112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163</v>
      </c>
      <c r="B208" s="10" t="s">
        <v>112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164</v>
      </c>
      <c r="B209" s="10" t="s">
        <v>112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165</v>
      </c>
      <c r="B210" s="10" t="s">
        <v>112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>
      <c r="A211" s="41" t="s">
        <v>90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>
      <c r="A212" s="12" t="s">
        <v>91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45985.21</v>
      </c>
      <c r="H213" s="59">
        <f t="shared" ref="H213:H214" si="54">G213/F213*100</f>
        <v>5.3162092485549133</v>
      </c>
      <c r="I213" s="59">
        <v>8005400</v>
      </c>
      <c r="J213" s="59">
        <f>J214</f>
        <v>599351.25</v>
      </c>
      <c r="K213" s="59">
        <f t="shared" ref="K213:K214" si="55">J213/I213*100</f>
        <v>7.4868370100182382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45">
        <v>45985.21</v>
      </c>
      <c r="H214" s="45">
        <f t="shared" si="54"/>
        <v>5.3162092485549133</v>
      </c>
      <c r="I214" s="45">
        <v>8005400</v>
      </c>
      <c r="J214" s="45">
        <v>599351.25</v>
      </c>
      <c r="K214" s="45">
        <f t="shared" si="55"/>
        <v>7.4868370100182382</v>
      </c>
    </row>
    <row r="215" spans="1:11">
      <c r="A215" s="14" t="s">
        <v>21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166</v>
      </c>
      <c r="B216" s="10" t="s">
        <v>32</v>
      </c>
      <c r="C216" s="29">
        <v>600</v>
      </c>
      <c r="D216" s="43">
        <v>0</v>
      </c>
      <c r="E216" s="43">
        <f t="shared" ref="E216:E217" si="56">(D216*100)/C216</f>
        <v>0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113</v>
      </c>
      <c r="B217" s="16" t="s">
        <v>32</v>
      </c>
      <c r="C217" s="29">
        <v>600</v>
      </c>
      <c r="D217" s="43">
        <v>0</v>
      </c>
      <c r="E217" s="43">
        <f t="shared" si="56"/>
        <v>0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72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381494.38</v>
      </c>
      <c r="H220" s="59">
        <f t="shared" ref="H220:H221" si="57">G220/F220*100</f>
        <v>15.667120328542094</v>
      </c>
      <c r="I220" s="59">
        <v>2200000</v>
      </c>
      <c r="J220" s="59">
        <f>J221</f>
        <v>59800.04</v>
      </c>
      <c r="K220" s="59">
        <f t="shared" ref="K220:K221" si="58">J220/I220*100</f>
        <v>2.7181836363636367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381494.38</v>
      </c>
      <c r="H221" s="45">
        <f t="shared" si="57"/>
        <v>15.667120328542094</v>
      </c>
      <c r="I221" s="45">
        <v>2200000</v>
      </c>
      <c r="J221" s="45">
        <v>59800.04</v>
      </c>
      <c r="K221" s="45">
        <f t="shared" si="58"/>
        <v>2.7181836363636367</v>
      </c>
    </row>
    <row r="222" spans="1:11">
      <c r="A222" s="14" t="s">
        <v>21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167</v>
      </c>
      <c r="B223" s="10" t="s">
        <v>114</v>
      </c>
      <c r="C223" s="29">
        <v>48</v>
      </c>
      <c r="D223" s="43">
        <v>0</v>
      </c>
      <c r="E223" s="43">
        <f t="shared" ref="E223" si="59">(D223*100)/C223</f>
        <v>0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719475.9</v>
      </c>
      <c r="H225" s="59">
        <f t="shared" ref="H225:H226" si="60">G225/F225*100</f>
        <v>9.0825714826737354</v>
      </c>
      <c r="I225" s="59">
        <v>2208000</v>
      </c>
      <c r="J225" s="59">
        <f>J226</f>
        <v>19100</v>
      </c>
      <c r="K225" s="59">
        <f t="shared" ref="K225:K226" si="61">J225/I225*100</f>
        <v>0.86503623188405787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719475.9</v>
      </c>
      <c r="H226" s="45">
        <f t="shared" si="60"/>
        <v>9.0825714826737354</v>
      </c>
      <c r="I226" s="45">
        <v>2208000</v>
      </c>
      <c r="J226" s="45">
        <v>19100</v>
      </c>
      <c r="K226" s="45">
        <f t="shared" si="61"/>
        <v>0.86503623188405787</v>
      </c>
    </row>
    <row r="227" spans="1:11">
      <c r="A227" s="14" t="s">
        <v>21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168</v>
      </c>
      <c r="B228" s="10" t="s">
        <v>31</v>
      </c>
      <c r="C228" s="29">
        <v>1470000</v>
      </c>
      <c r="D228" s="43">
        <v>0</v>
      </c>
      <c r="E228" s="43">
        <f t="shared" ref="E228" si="62">(D228*100)/C228</f>
        <v>0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29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30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1064491.47</v>
      </c>
      <c r="H231" s="59">
        <f t="shared" ref="H231:H232" si="63">G231/F231*100</f>
        <v>15.342251992563019</v>
      </c>
      <c r="I231" s="59">
        <v>1500000</v>
      </c>
      <c r="J231" s="59">
        <f>J232</f>
        <v>4646</v>
      </c>
      <c r="K231" s="59">
        <f t="shared" ref="K231:K232" si="64">J231/I231*100</f>
        <v>0.30973333333333336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1064491.47</v>
      </c>
      <c r="H232" s="45">
        <f t="shared" si="63"/>
        <v>15.342251992563019</v>
      </c>
      <c r="I232" s="45">
        <v>1500000</v>
      </c>
      <c r="J232" s="45">
        <v>4646</v>
      </c>
      <c r="K232" s="45">
        <f t="shared" si="64"/>
        <v>0.30973333333333336</v>
      </c>
    </row>
    <row r="233" spans="1:11">
      <c r="A233" s="14" t="s">
        <v>21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169</v>
      </c>
      <c r="B234" s="10" t="s">
        <v>31</v>
      </c>
      <c r="C234" s="29">
        <v>12000</v>
      </c>
      <c r="D234" s="43">
        <v>550</v>
      </c>
      <c r="E234" s="43">
        <f t="shared" ref="E234:E235" si="65">(D234*100)/C234</f>
        <v>4.583333333333333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170</v>
      </c>
      <c r="B235" s="10" t="s">
        <v>32</v>
      </c>
      <c r="C235" s="29">
        <v>1200</v>
      </c>
      <c r="D235" s="43">
        <v>0</v>
      </c>
      <c r="E235" s="43">
        <f t="shared" si="65"/>
        <v>0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33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34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1138235</v>
      </c>
      <c r="H238" s="59">
        <f t="shared" ref="H238:H240" si="66">G238/F238*100</f>
        <v>6.5070259083945023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0</v>
      </c>
      <c r="H239" s="45">
        <f t="shared" si="66"/>
        <v>0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1138235</v>
      </c>
      <c r="H240" s="45">
        <f t="shared" si="66"/>
        <v>6.7189768957415907</v>
      </c>
      <c r="I240" s="45">
        <v>0</v>
      </c>
      <c r="J240" s="45">
        <v>0</v>
      </c>
      <c r="K240" s="45">
        <v>0</v>
      </c>
    </row>
    <row r="241" spans="1:11">
      <c r="A241" s="14" t="s">
        <v>21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35</v>
      </c>
      <c r="B242" s="16" t="s">
        <v>36</v>
      </c>
      <c r="C242" s="29">
        <v>13</v>
      </c>
      <c r="D242" s="43">
        <v>13</v>
      </c>
      <c r="E242" s="43">
        <f t="shared" ref="E242:E244" si="67">(D242*100)/C242</f>
        <v>100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37</v>
      </c>
      <c r="B243" s="16" t="s">
        <v>36</v>
      </c>
      <c r="C243" s="29">
        <v>13</v>
      </c>
      <c r="D243" s="43">
        <v>0</v>
      </c>
      <c r="E243" s="43">
        <f t="shared" si="67"/>
        <v>0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38</v>
      </c>
      <c r="B244" s="10" t="s">
        <v>36</v>
      </c>
      <c r="C244" s="29">
        <v>13</v>
      </c>
      <c r="D244" s="43">
        <v>0</v>
      </c>
      <c r="E244" s="43">
        <f t="shared" si="67"/>
        <v>0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39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40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142750</v>
      </c>
      <c r="H247" s="59">
        <f t="shared" ref="H247:H248" si="68">G247/F247*100</f>
        <v>1.613030802955999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142750</v>
      </c>
      <c r="H248" s="45">
        <f t="shared" si="68"/>
        <v>1.613030802955999</v>
      </c>
      <c r="I248" s="45">
        <v>0</v>
      </c>
      <c r="J248" s="45">
        <v>0</v>
      </c>
      <c r="K248" s="45">
        <v>0</v>
      </c>
    </row>
    <row r="249" spans="1:11">
      <c r="A249" s="14" t="s">
        <v>21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171</v>
      </c>
      <c r="B250" s="10" t="s">
        <v>36</v>
      </c>
      <c r="C250" s="29">
        <v>116</v>
      </c>
      <c r="D250" s="43">
        <v>0</v>
      </c>
      <c r="E250" s="43">
        <f t="shared" ref="E250:E253" si="69">(D250*100)/C250</f>
        <v>0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172</v>
      </c>
      <c r="B251" s="10" t="s">
        <v>41</v>
      </c>
      <c r="C251" s="29">
        <v>84</v>
      </c>
      <c r="D251" s="43">
        <v>0</v>
      </c>
      <c r="E251" s="43">
        <f t="shared" si="69"/>
        <v>0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173</v>
      </c>
      <c r="B252" s="10" t="s">
        <v>32</v>
      </c>
      <c r="C252" s="29">
        <v>1050</v>
      </c>
      <c r="D252" s="43">
        <v>0</v>
      </c>
      <c r="E252" s="43">
        <f t="shared" si="69"/>
        <v>0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174</v>
      </c>
      <c r="B253" s="10" t="s">
        <v>32</v>
      </c>
      <c r="C253" s="29">
        <v>1050</v>
      </c>
      <c r="D253" s="43">
        <v>0</v>
      </c>
      <c r="E253" s="43">
        <f t="shared" si="69"/>
        <v>0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19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21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22</v>
      </c>
      <c r="B259" s="16" t="s">
        <v>23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24</v>
      </c>
      <c r="B260" s="16" t="s">
        <v>23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42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43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21826648.800000001</v>
      </c>
      <c r="H263" s="59">
        <f t="shared" ref="H263:H265" si="72">G263/F263*100</f>
        <v>27.392745016340282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6248.8</v>
      </c>
      <c r="H264" s="45">
        <f t="shared" si="72"/>
        <v>0.43789768745620178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21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44</v>
      </c>
      <c r="B267" s="16" t="s">
        <v>36</v>
      </c>
      <c r="C267" s="29">
        <v>1</v>
      </c>
      <c r="D267" s="43">
        <v>0</v>
      </c>
      <c r="E267" s="43">
        <f t="shared" ref="E267:E271" si="73">(D267*100)/C267</f>
        <v>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45</v>
      </c>
      <c r="B268" s="16" t="s">
        <v>36</v>
      </c>
      <c r="C268" s="29">
        <v>1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46</v>
      </c>
      <c r="B269" s="16" t="s">
        <v>36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47</v>
      </c>
      <c r="B270" s="16" t="s">
        <v>36</v>
      </c>
      <c r="C270" s="29">
        <v>1</v>
      </c>
      <c r="D270" s="43">
        <v>0</v>
      </c>
      <c r="E270" s="43">
        <f t="shared" si="73"/>
        <v>0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48</v>
      </c>
      <c r="B271" s="10" t="s">
        <v>36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43307086614173229" top="0.74803149606299213" bottom="0.74803149606299213" header="0.31496062992125984" footer="0.31496062992125984"/>
  <pageSetup paperSize="9" scale="78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0" manualBreakCount="10">
    <brk id="25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Kanjanapass Phomsilp</cp:lastModifiedBy>
  <cp:lastPrinted>2025-12-11T03:00:47Z</cp:lastPrinted>
  <dcterms:created xsi:type="dcterms:W3CDTF">2025-12-09T02:36:38Z</dcterms:created>
  <dcterms:modified xsi:type="dcterms:W3CDTF">2025-12-18T06:58:08Z</dcterms:modified>
  <cp:category/>
  <cp:contentStatus/>
  <cp:version/>
</cp:coreProperties>
</file>